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"/>
  </numFmts>
  <fonts count="9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b val="1"/>
      <color rgb="00FFFFFF"/>
      <sz val="8"/>
    </font>
    <font>
      <b val="1"/>
      <color rgb="000E1B33"/>
      <sz val="8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4" fontId="0" fillId="3" borderId="1" pivotButton="0" quotePrefix="0" xfId="0"/>
    <xf numFmtId="164" fontId="0" fillId="0" borderId="0" pivotButton="0" quotePrefix="0" xfId="0"/>
    <xf numFmtId="0" fontId="6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165" fontId="5" fillId="4" borderId="0" applyAlignment="1" pivotButton="0" quotePrefix="0" xfId="0">
      <alignment horizontal="center"/>
    </xf>
    <xf numFmtId="0" fontId="0" fillId="3" borderId="1" pivotButton="0" quotePrefix="0" xfId="0"/>
    <xf numFmtId="164" fontId="0" fillId="5" borderId="1" pivotButton="0" quotePrefix="0" xfId="0"/>
    <xf numFmtId="9" fontId="0" fillId="3" borderId="1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0870F8"/>
          <bgColor rgb="000870F8"/>
        </patternFill>
      </fill>
    </dxf>
    <dxf>
      <fill>
        <patternFill patternType="solid">
          <fgColor rgb="009EC5FA"/>
          <bgColor rgb="009EC5FA"/>
        </patternFill>
      </fill>
    </dxf>
    <dxf>
      <border>
        <left style="thin">
          <color rgb="00B4302A"/>
        </left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N28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2" customWidth="1" min="3" max="3"/>
    <col width="7" customWidth="1" min="4" max="4"/>
    <col width="12" customWidth="1" min="5" max="5"/>
    <col width="8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3" customWidth="1" min="23" max="23"/>
    <col width="3" customWidth="1" min="24" max="24"/>
    <col width="3" customWidth="1" min="25" max="25"/>
    <col width="3" customWidth="1" min="26" max="26"/>
    <col width="3" customWidth="1" min="27" max="27"/>
    <col width="3" customWidth="1" min="28" max="28"/>
    <col width="3" customWidth="1" min="29" max="29"/>
    <col width="3" customWidth="1" min="30" max="30"/>
    <col width="3" customWidth="1" min="31" max="31"/>
    <col width="3" customWidth="1" min="32" max="32"/>
    <col width="3" customWidth="1" min="33" max="33"/>
    <col width="3" customWidth="1" min="34" max="34"/>
    <col width="3" customWidth="1" min="35" max="35"/>
    <col width="3" customWidth="1" min="36" max="36"/>
    <col width="3" customWidth="1" min="37" max="37"/>
    <col width="3" customWidth="1" min="38" max="38"/>
    <col width="3" customWidth="1" min="39" max="39"/>
    <col width="3" customWidth="1" min="40" max="40"/>
    <col width="3" customWidth="1" min="41" max="41"/>
    <col width="3" customWidth="1" min="42" max="42"/>
    <col width="3" customWidth="1" min="43" max="43"/>
    <col width="3" customWidth="1" min="44" max="44"/>
    <col width="3" customWidth="1" min="45" max="45"/>
    <col width="3" customWidth="1" min="46" max="46"/>
    <col width="3" customWidth="1" min="47" max="47"/>
    <col width="3" customWidth="1" min="48" max="48"/>
    <col width="3" customWidth="1" min="49" max="49"/>
    <col width="3" customWidth="1" min="50" max="50"/>
    <col width="3" customWidth="1" min="51" max="51"/>
    <col width="3" customWidth="1" min="52" max="52"/>
    <col width="3" customWidth="1" min="53" max="53"/>
    <col width="3" customWidth="1" min="54" max="54"/>
    <col width="3" customWidth="1" min="55" max="55"/>
    <col width="3" customWidth="1" min="56" max="56"/>
    <col width="3" customWidth="1" min="57" max="57"/>
    <col width="3" customWidth="1" min="58" max="58"/>
    <col width="3" customWidth="1" min="59" max="59"/>
    <col width="3" customWidth="1" min="60" max="60"/>
    <col width="3" customWidth="1" min="61" max="61"/>
    <col width="3" customWidth="1" min="62" max="62"/>
    <col width="3" customWidth="1" min="63" max="63"/>
    <col width="3" customWidth="1" min="64" max="64"/>
    <col width="3" customWidth="1" min="65" max="65"/>
    <col width="3" customWidth="1" min="66" max="66"/>
  </cols>
  <sheetData>
    <row r="1" ht="34" customHeight="1">
      <c r="A1" s="1" t="inlineStr">
        <is>
          <t>Gantt Chart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2" t="n"/>
      <c r="AP1" s="2" t="n"/>
      <c r="AQ1" s="2" t="n"/>
      <c r="AR1" s="2" t="n"/>
      <c r="AS1" s="2" t="n"/>
      <c r="AT1" s="2" t="n"/>
      <c r="AU1" s="2" t="n"/>
      <c r="AV1" s="2" t="n"/>
      <c r="AW1" s="2" t="n"/>
      <c r="AX1" s="2" t="n"/>
      <c r="AY1" s="2" t="n"/>
      <c r="AZ1" s="2" t="n"/>
      <c r="BA1" s="2" t="n"/>
      <c r="BB1" s="2" t="n"/>
      <c r="BC1" s="2" t="n"/>
      <c r="BD1" s="2" t="n"/>
      <c r="BE1" s="2" t="n"/>
      <c r="BF1" s="2" t="n"/>
      <c r="BG1" s="2" t="n"/>
      <c r="BH1" s="2" t="n"/>
      <c r="BI1" s="2" t="n"/>
      <c r="BJ1" s="2" t="n"/>
      <c r="BK1" s="2" t="n"/>
      <c r="BL1" s="2" t="n"/>
      <c r="BM1" s="2" t="n"/>
      <c r="BN1" s="2" t="n"/>
    </row>
    <row r="2">
      <c r="A2" s="3" t="inlineStr">
        <is>
          <t>Enter tasks, a start date and a duration in days. The bars draw themselves.</t>
        </is>
      </c>
    </row>
    <row r="3">
      <c r="A3" s="4" t="inlineStr">
        <is>
          <t>Project start</t>
        </is>
      </c>
      <c r="B3" s="5" t="n">
        <v>46027</v>
      </c>
      <c r="D3" s="4" t="inlineStr">
        <is>
          <t>Today</t>
        </is>
      </c>
      <c r="E3" s="6">
        <f>TODAY()</f>
        <v/>
      </c>
    </row>
    <row r="4">
      <c r="G4" s="7">
        <f>IF(OR(0=0,DAY($B$3+0)=1),TEXT($B$3+0,"mmm"),"")</f>
        <v/>
      </c>
      <c r="H4" s="7">
        <f>IF(OR(1=0,DAY($B$3+1)=1),TEXT($B$3+1,"mmm"),"")</f>
        <v/>
      </c>
      <c r="I4" s="7">
        <f>IF(OR(2=0,DAY($B$3+2)=1),TEXT($B$3+2,"mmm"),"")</f>
        <v/>
      </c>
      <c r="J4" s="7">
        <f>IF(OR(3=0,DAY($B$3+3)=1),TEXT($B$3+3,"mmm"),"")</f>
        <v/>
      </c>
      <c r="K4" s="7">
        <f>IF(OR(4=0,DAY($B$3+4)=1),TEXT($B$3+4,"mmm"),"")</f>
        <v/>
      </c>
      <c r="L4" s="7">
        <f>IF(OR(5=0,DAY($B$3+5)=1),TEXT($B$3+5,"mmm"),"")</f>
        <v/>
      </c>
      <c r="M4" s="7">
        <f>IF(OR(6=0,DAY($B$3+6)=1),TEXT($B$3+6,"mmm"),"")</f>
        <v/>
      </c>
      <c r="N4" s="7">
        <f>IF(OR(7=0,DAY($B$3+7)=1),TEXT($B$3+7,"mmm"),"")</f>
        <v/>
      </c>
      <c r="O4" s="7">
        <f>IF(OR(8=0,DAY($B$3+8)=1),TEXT($B$3+8,"mmm"),"")</f>
        <v/>
      </c>
      <c r="P4" s="7">
        <f>IF(OR(9=0,DAY($B$3+9)=1),TEXT($B$3+9,"mmm"),"")</f>
        <v/>
      </c>
      <c r="Q4" s="7">
        <f>IF(OR(10=0,DAY($B$3+10)=1),TEXT($B$3+10,"mmm"),"")</f>
        <v/>
      </c>
      <c r="R4" s="7">
        <f>IF(OR(11=0,DAY($B$3+11)=1),TEXT($B$3+11,"mmm"),"")</f>
        <v/>
      </c>
      <c r="S4" s="7">
        <f>IF(OR(12=0,DAY($B$3+12)=1),TEXT($B$3+12,"mmm"),"")</f>
        <v/>
      </c>
      <c r="T4" s="7">
        <f>IF(OR(13=0,DAY($B$3+13)=1),TEXT($B$3+13,"mmm"),"")</f>
        <v/>
      </c>
      <c r="U4" s="7">
        <f>IF(OR(14=0,DAY($B$3+14)=1),TEXT($B$3+14,"mmm"),"")</f>
        <v/>
      </c>
      <c r="V4" s="7">
        <f>IF(OR(15=0,DAY($B$3+15)=1),TEXT($B$3+15,"mmm"),"")</f>
        <v/>
      </c>
      <c r="W4" s="7">
        <f>IF(OR(16=0,DAY($B$3+16)=1),TEXT($B$3+16,"mmm"),"")</f>
        <v/>
      </c>
      <c r="X4" s="7">
        <f>IF(OR(17=0,DAY($B$3+17)=1),TEXT($B$3+17,"mmm"),"")</f>
        <v/>
      </c>
      <c r="Y4" s="7">
        <f>IF(OR(18=0,DAY($B$3+18)=1),TEXT($B$3+18,"mmm"),"")</f>
        <v/>
      </c>
      <c r="Z4" s="7">
        <f>IF(OR(19=0,DAY($B$3+19)=1),TEXT($B$3+19,"mmm"),"")</f>
        <v/>
      </c>
      <c r="AA4" s="7">
        <f>IF(OR(20=0,DAY($B$3+20)=1),TEXT($B$3+20,"mmm"),"")</f>
        <v/>
      </c>
      <c r="AB4" s="7">
        <f>IF(OR(21=0,DAY($B$3+21)=1),TEXT($B$3+21,"mmm"),"")</f>
        <v/>
      </c>
      <c r="AC4" s="7">
        <f>IF(OR(22=0,DAY($B$3+22)=1),TEXT($B$3+22,"mmm"),"")</f>
        <v/>
      </c>
      <c r="AD4" s="7">
        <f>IF(OR(23=0,DAY($B$3+23)=1),TEXT($B$3+23,"mmm"),"")</f>
        <v/>
      </c>
      <c r="AE4" s="7">
        <f>IF(OR(24=0,DAY($B$3+24)=1),TEXT($B$3+24,"mmm"),"")</f>
        <v/>
      </c>
      <c r="AF4" s="7">
        <f>IF(OR(25=0,DAY($B$3+25)=1),TEXT($B$3+25,"mmm"),"")</f>
        <v/>
      </c>
      <c r="AG4" s="7">
        <f>IF(OR(26=0,DAY($B$3+26)=1),TEXT($B$3+26,"mmm"),"")</f>
        <v/>
      </c>
      <c r="AH4" s="7">
        <f>IF(OR(27=0,DAY($B$3+27)=1),TEXT($B$3+27,"mmm"),"")</f>
        <v/>
      </c>
      <c r="AI4" s="7">
        <f>IF(OR(28=0,DAY($B$3+28)=1),TEXT($B$3+28,"mmm"),"")</f>
        <v/>
      </c>
      <c r="AJ4" s="7">
        <f>IF(OR(29=0,DAY($B$3+29)=1),TEXT($B$3+29,"mmm"),"")</f>
        <v/>
      </c>
      <c r="AK4" s="7">
        <f>IF(OR(30=0,DAY($B$3+30)=1),TEXT($B$3+30,"mmm"),"")</f>
        <v/>
      </c>
      <c r="AL4" s="7">
        <f>IF(OR(31=0,DAY($B$3+31)=1),TEXT($B$3+31,"mmm"),"")</f>
        <v/>
      </c>
      <c r="AM4" s="7">
        <f>IF(OR(32=0,DAY($B$3+32)=1),TEXT($B$3+32,"mmm"),"")</f>
        <v/>
      </c>
      <c r="AN4" s="7">
        <f>IF(OR(33=0,DAY($B$3+33)=1),TEXT($B$3+33,"mmm"),"")</f>
        <v/>
      </c>
      <c r="AO4" s="7">
        <f>IF(OR(34=0,DAY($B$3+34)=1),TEXT($B$3+34,"mmm"),"")</f>
        <v/>
      </c>
      <c r="AP4" s="7">
        <f>IF(OR(35=0,DAY($B$3+35)=1),TEXT($B$3+35,"mmm"),"")</f>
        <v/>
      </c>
      <c r="AQ4" s="7">
        <f>IF(OR(36=0,DAY($B$3+36)=1),TEXT($B$3+36,"mmm"),"")</f>
        <v/>
      </c>
      <c r="AR4" s="7">
        <f>IF(OR(37=0,DAY($B$3+37)=1),TEXT($B$3+37,"mmm"),"")</f>
        <v/>
      </c>
      <c r="AS4" s="7">
        <f>IF(OR(38=0,DAY($B$3+38)=1),TEXT($B$3+38,"mmm"),"")</f>
        <v/>
      </c>
      <c r="AT4" s="7">
        <f>IF(OR(39=0,DAY($B$3+39)=1),TEXT($B$3+39,"mmm"),"")</f>
        <v/>
      </c>
      <c r="AU4" s="7">
        <f>IF(OR(40=0,DAY($B$3+40)=1),TEXT($B$3+40,"mmm"),"")</f>
        <v/>
      </c>
      <c r="AV4" s="7">
        <f>IF(OR(41=0,DAY($B$3+41)=1),TEXT($B$3+41,"mmm"),"")</f>
        <v/>
      </c>
      <c r="AW4" s="7">
        <f>IF(OR(42=0,DAY($B$3+42)=1),TEXT($B$3+42,"mmm"),"")</f>
        <v/>
      </c>
      <c r="AX4" s="7">
        <f>IF(OR(43=0,DAY($B$3+43)=1),TEXT($B$3+43,"mmm"),"")</f>
        <v/>
      </c>
      <c r="AY4" s="7">
        <f>IF(OR(44=0,DAY($B$3+44)=1),TEXT($B$3+44,"mmm"),"")</f>
        <v/>
      </c>
      <c r="AZ4" s="7">
        <f>IF(OR(45=0,DAY($B$3+45)=1),TEXT($B$3+45,"mmm"),"")</f>
        <v/>
      </c>
      <c r="BA4" s="7">
        <f>IF(OR(46=0,DAY($B$3+46)=1),TEXT($B$3+46,"mmm"),"")</f>
        <v/>
      </c>
      <c r="BB4" s="7">
        <f>IF(OR(47=0,DAY($B$3+47)=1),TEXT($B$3+47,"mmm"),"")</f>
        <v/>
      </c>
      <c r="BC4" s="7">
        <f>IF(OR(48=0,DAY($B$3+48)=1),TEXT($B$3+48,"mmm"),"")</f>
        <v/>
      </c>
      <c r="BD4" s="7">
        <f>IF(OR(49=0,DAY($B$3+49)=1),TEXT($B$3+49,"mmm"),"")</f>
        <v/>
      </c>
      <c r="BE4" s="7">
        <f>IF(OR(50=0,DAY($B$3+50)=1),TEXT($B$3+50,"mmm"),"")</f>
        <v/>
      </c>
      <c r="BF4" s="7">
        <f>IF(OR(51=0,DAY($B$3+51)=1),TEXT($B$3+51,"mmm"),"")</f>
        <v/>
      </c>
      <c r="BG4" s="7">
        <f>IF(OR(52=0,DAY($B$3+52)=1),TEXT($B$3+52,"mmm"),"")</f>
        <v/>
      </c>
      <c r="BH4" s="7">
        <f>IF(OR(53=0,DAY($B$3+53)=1),TEXT($B$3+53,"mmm"),"")</f>
        <v/>
      </c>
      <c r="BI4" s="7">
        <f>IF(OR(54=0,DAY($B$3+54)=1),TEXT($B$3+54,"mmm"),"")</f>
        <v/>
      </c>
      <c r="BJ4" s="7">
        <f>IF(OR(55=0,DAY($B$3+55)=1),TEXT($B$3+55,"mmm"),"")</f>
        <v/>
      </c>
      <c r="BK4" s="7">
        <f>IF(OR(56=0,DAY($B$3+56)=1),TEXT($B$3+56,"mmm"),"")</f>
        <v/>
      </c>
      <c r="BL4" s="7">
        <f>IF(OR(57=0,DAY($B$3+57)=1),TEXT($B$3+57,"mmm"),"")</f>
        <v/>
      </c>
      <c r="BM4" s="7">
        <f>IF(OR(58=0,DAY($B$3+58)=1),TEXT($B$3+58,"mmm"),"")</f>
        <v/>
      </c>
      <c r="BN4" s="7">
        <f>IF(OR(59=0,DAY($B$3+59)=1),TEXT($B$3+59,"mmm"),"")</f>
        <v/>
      </c>
    </row>
    <row r="5" ht="28" customHeight="1">
      <c r="A5" s="8" t="inlineStr">
        <is>
          <t>Task</t>
        </is>
      </c>
      <c r="B5" s="8" t="inlineStr">
        <is>
          <t>Owner</t>
        </is>
      </c>
      <c r="C5" s="8" t="inlineStr">
        <is>
          <t>Start</t>
        </is>
      </c>
      <c r="D5" s="8" t="inlineStr">
        <is>
          <t>Days</t>
        </is>
      </c>
      <c r="E5" s="8" t="inlineStr">
        <is>
          <t>End</t>
        </is>
      </c>
      <c r="F5" s="8" t="inlineStr">
        <is>
          <t>% done</t>
        </is>
      </c>
      <c r="G5" s="9">
        <f>$B$3+0</f>
        <v/>
      </c>
      <c r="H5" s="9">
        <f>$B$3+1</f>
        <v/>
      </c>
      <c r="I5" s="9">
        <f>$B$3+2</f>
        <v/>
      </c>
      <c r="J5" s="9">
        <f>$B$3+3</f>
        <v/>
      </c>
      <c r="K5" s="9">
        <f>$B$3+4</f>
        <v/>
      </c>
      <c r="L5" s="9">
        <f>$B$3+5</f>
        <v/>
      </c>
      <c r="M5" s="9">
        <f>$B$3+6</f>
        <v/>
      </c>
      <c r="N5" s="9">
        <f>$B$3+7</f>
        <v/>
      </c>
      <c r="O5" s="9">
        <f>$B$3+8</f>
        <v/>
      </c>
      <c r="P5" s="9">
        <f>$B$3+9</f>
        <v/>
      </c>
      <c r="Q5" s="9">
        <f>$B$3+10</f>
        <v/>
      </c>
      <c r="R5" s="9">
        <f>$B$3+11</f>
        <v/>
      </c>
      <c r="S5" s="9">
        <f>$B$3+12</f>
        <v/>
      </c>
      <c r="T5" s="9">
        <f>$B$3+13</f>
        <v/>
      </c>
      <c r="U5" s="9">
        <f>$B$3+14</f>
        <v/>
      </c>
      <c r="V5" s="9">
        <f>$B$3+15</f>
        <v/>
      </c>
      <c r="W5" s="9">
        <f>$B$3+16</f>
        <v/>
      </c>
      <c r="X5" s="9">
        <f>$B$3+17</f>
        <v/>
      </c>
      <c r="Y5" s="9">
        <f>$B$3+18</f>
        <v/>
      </c>
      <c r="Z5" s="9">
        <f>$B$3+19</f>
        <v/>
      </c>
      <c r="AA5" s="9">
        <f>$B$3+20</f>
        <v/>
      </c>
      <c r="AB5" s="9">
        <f>$B$3+21</f>
        <v/>
      </c>
      <c r="AC5" s="9">
        <f>$B$3+22</f>
        <v/>
      </c>
      <c r="AD5" s="9">
        <f>$B$3+23</f>
        <v/>
      </c>
      <c r="AE5" s="9">
        <f>$B$3+24</f>
        <v/>
      </c>
      <c r="AF5" s="9">
        <f>$B$3+25</f>
        <v/>
      </c>
      <c r="AG5" s="9">
        <f>$B$3+26</f>
        <v/>
      </c>
      <c r="AH5" s="9">
        <f>$B$3+27</f>
        <v/>
      </c>
      <c r="AI5" s="9">
        <f>$B$3+28</f>
        <v/>
      </c>
      <c r="AJ5" s="9">
        <f>$B$3+29</f>
        <v/>
      </c>
      <c r="AK5" s="9">
        <f>$B$3+30</f>
        <v/>
      </c>
      <c r="AL5" s="9">
        <f>$B$3+31</f>
        <v/>
      </c>
      <c r="AM5" s="9">
        <f>$B$3+32</f>
        <v/>
      </c>
      <c r="AN5" s="9">
        <f>$B$3+33</f>
        <v/>
      </c>
      <c r="AO5" s="9">
        <f>$B$3+34</f>
        <v/>
      </c>
      <c r="AP5" s="9">
        <f>$B$3+35</f>
        <v/>
      </c>
      <c r="AQ5" s="9">
        <f>$B$3+36</f>
        <v/>
      </c>
      <c r="AR5" s="9">
        <f>$B$3+37</f>
        <v/>
      </c>
      <c r="AS5" s="9">
        <f>$B$3+38</f>
        <v/>
      </c>
      <c r="AT5" s="9">
        <f>$B$3+39</f>
        <v/>
      </c>
      <c r="AU5" s="9">
        <f>$B$3+40</f>
        <v/>
      </c>
      <c r="AV5" s="9">
        <f>$B$3+41</f>
        <v/>
      </c>
      <c r="AW5" s="9">
        <f>$B$3+42</f>
        <v/>
      </c>
      <c r="AX5" s="9">
        <f>$B$3+43</f>
        <v/>
      </c>
      <c r="AY5" s="9">
        <f>$B$3+44</f>
        <v/>
      </c>
      <c r="AZ5" s="9">
        <f>$B$3+45</f>
        <v/>
      </c>
      <c r="BA5" s="9">
        <f>$B$3+46</f>
        <v/>
      </c>
      <c r="BB5" s="9">
        <f>$B$3+47</f>
        <v/>
      </c>
      <c r="BC5" s="9">
        <f>$B$3+48</f>
        <v/>
      </c>
      <c r="BD5" s="9">
        <f>$B$3+49</f>
        <v/>
      </c>
      <c r="BE5" s="9">
        <f>$B$3+50</f>
        <v/>
      </c>
      <c r="BF5" s="9">
        <f>$B$3+51</f>
        <v/>
      </c>
      <c r="BG5" s="9">
        <f>$B$3+52</f>
        <v/>
      </c>
      <c r="BH5" s="9">
        <f>$B$3+53</f>
        <v/>
      </c>
      <c r="BI5" s="9">
        <f>$B$3+54</f>
        <v/>
      </c>
      <c r="BJ5" s="9">
        <f>$B$3+55</f>
        <v/>
      </c>
      <c r="BK5" s="9">
        <f>$B$3+56</f>
        <v/>
      </c>
      <c r="BL5" s="9">
        <f>$B$3+57</f>
        <v/>
      </c>
      <c r="BM5" s="9">
        <f>$B$3+58</f>
        <v/>
      </c>
      <c r="BN5" s="9">
        <f>$B$3+59</f>
        <v/>
      </c>
    </row>
    <row r="6">
      <c r="A6" s="10" t="inlineStr">
        <is>
          <t>Plan the project</t>
        </is>
      </c>
      <c r="B6" s="10" t="inlineStr">
        <is>
          <t>Sam</t>
        </is>
      </c>
      <c r="C6" s="5" t="n">
        <v>46027</v>
      </c>
      <c r="D6" s="10" t="n">
        <v>5</v>
      </c>
      <c r="E6" s="11">
        <f>IF(OR(C6="",D6=""),"",C6+D6-1)</f>
        <v/>
      </c>
      <c r="F6" s="12" t="n">
        <v>1</v>
      </c>
    </row>
    <row r="7">
      <c r="A7" s="10" t="inlineStr">
        <is>
          <t>Design</t>
        </is>
      </c>
      <c r="B7" s="10" t="inlineStr">
        <is>
          <t>Alex</t>
        </is>
      </c>
      <c r="C7" s="5" t="n">
        <v>46034</v>
      </c>
      <c r="D7" s="10" t="n">
        <v>10</v>
      </c>
      <c r="E7" s="11">
        <f>IF(OR(C7="",D7=""),"",C7+D7-1)</f>
        <v/>
      </c>
      <c r="F7" s="12" t="n">
        <v>0.8</v>
      </c>
    </row>
    <row r="8">
      <c r="A8" s="10" t="inlineStr">
        <is>
          <t>Build</t>
        </is>
      </c>
      <c r="B8" s="10" t="inlineStr">
        <is>
          <t>Priya</t>
        </is>
      </c>
      <c r="C8" s="5" t="n">
        <v>46048</v>
      </c>
      <c r="D8" s="10" t="n">
        <v>15</v>
      </c>
      <c r="E8" s="11">
        <f>IF(OR(C8="",D8=""),"",C8+D8-1)</f>
        <v/>
      </c>
      <c r="F8" s="12" t="n">
        <v>0.4</v>
      </c>
    </row>
    <row r="9">
      <c r="A9" s="10" t="inlineStr">
        <is>
          <t>Test</t>
        </is>
      </c>
      <c r="B9" s="10" t="inlineStr">
        <is>
          <t>Sam</t>
        </is>
      </c>
      <c r="C9" s="5" t="n">
        <v>46069</v>
      </c>
      <c r="D9" s="10" t="n">
        <v>7</v>
      </c>
      <c r="E9" s="11">
        <f>IF(OR(C9="",D9=""),"",C9+D9-1)</f>
        <v/>
      </c>
      <c r="F9" s="12" t="n">
        <v>0</v>
      </c>
    </row>
    <row r="10">
      <c r="A10" s="10" t="inlineStr">
        <is>
          <t>Launch</t>
        </is>
      </c>
      <c r="B10" s="10" t="inlineStr">
        <is>
          <t>Team</t>
        </is>
      </c>
      <c r="C10" s="5" t="n">
        <v>46078</v>
      </c>
      <c r="D10" s="10" t="n">
        <v>3</v>
      </c>
      <c r="E10" s="11">
        <f>IF(OR(C10="",D10=""),"",C10+D10-1)</f>
        <v/>
      </c>
      <c r="F10" s="12" t="n">
        <v>0</v>
      </c>
    </row>
    <row r="11">
      <c r="A11" s="10" t="n"/>
      <c r="B11" s="10" t="n"/>
      <c r="C11" s="5" t="n"/>
      <c r="D11" s="10" t="n"/>
      <c r="E11" s="11">
        <f>IF(OR(C11="",D11=""),"",C11+D11-1)</f>
        <v/>
      </c>
      <c r="F11" s="12" t="n"/>
    </row>
    <row r="12">
      <c r="A12" s="10" t="n"/>
      <c r="B12" s="10" t="n"/>
      <c r="C12" s="5" t="n"/>
      <c r="D12" s="10" t="n"/>
      <c r="E12" s="11">
        <f>IF(OR(C12="",D12=""),"",C12+D12-1)</f>
        <v/>
      </c>
      <c r="F12" s="12" t="n"/>
    </row>
    <row r="13">
      <c r="A13" s="10" t="n"/>
      <c r="B13" s="10" t="n"/>
      <c r="C13" s="5" t="n"/>
      <c r="D13" s="10" t="n"/>
      <c r="E13" s="11">
        <f>IF(OR(C13="",D13=""),"",C13+D13-1)</f>
        <v/>
      </c>
      <c r="F13" s="12" t="n"/>
    </row>
    <row r="14">
      <c r="A14" s="10" t="n"/>
      <c r="B14" s="10" t="n"/>
      <c r="C14" s="5" t="n"/>
      <c r="D14" s="10" t="n"/>
      <c r="E14" s="11">
        <f>IF(OR(C14="",D14=""),"",C14+D14-1)</f>
        <v/>
      </c>
      <c r="F14" s="12" t="n"/>
    </row>
    <row r="15">
      <c r="A15" s="10" t="n"/>
      <c r="B15" s="10" t="n"/>
      <c r="C15" s="5" t="n"/>
      <c r="D15" s="10" t="n"/>
      <c r="E15" s="11">
        <f>IF(OR(C15="",D15=""),"",C15+D15-1)</f>
        <v/>
      </c>
      <c r="F15" s="12" t="n"/>
    </row>
    <row r="16">
      <c r="A16" s="10" t="n"/>
      <c r="B16" s="10" t="n"/>
      <c r="C16" s="5" t="n"/>
      <c r="D16" s="10" t="n"/>
      <c r="E16" s="11">
        <f>IF(OR(C16="",D16=""),"",C16+D16-1)</f>
        <v/>
      </c>
      <c r="F16" s="12" t="n"/>
    </row>
    <row r="17">
      <c r="A17" s="10" t="n"/>
      <c r="B17" s="10" t="n"/>
      <c r="C17" s="5" t="n"/>
      <c r="D17" s="10" t="n"/>
      <c r="E17" s="11">
        <f>IF(OR(C17="",D17=""),"",C17+D17-1)</f>
        <v/>
      </c>
      <c r="F17" s="12" t="n"/>
    </row>
    <row r="18">
      <c r="A18" s="10" t="n"/>
      <c r="B18" s="10" t="n"/>
      <c r="C18" s="5" t="n"/>
      <c r="D18" s="10" t="n"/>
      <c r="E18" s="11">
        <f>IF(OR(C18="",D18=""),"",C18+D18-1)</f>
        <v/>
      </c>
      <c r="F18" s="12" t="n"/>
    </row>
    <row r="19">
      <c r="A19" s="10" t="n"/>
      <c r="B19" s="10" t="n"/>
      <c r="C19" s="5" t="n"/>
      <c r="D19" s="10" t="n"/>
      <c r="E19" s="11">
        <f>IF(OR(C19="",D19=""),"",C19+D19-1)</f>
        <v/>
      </c>
      <c r="F19" s="12" t="n"/>
    </row>
    <row r="20">
      <c r="A20" s="10" t="n"/>
      <c r="B20" s="10" t="n"/>
      <c r="C20" s="5" t="n"/>
      <c r="D20" s="10" t="n"/>
      <c r="E20" s="11">
        <f>IF(OR(C20="",D20=""),"",C20+D20-1)</f>
        <v/>
      </c>
      <c r="F20" s="12" t="n"/>
    </row>
    <row r="21">
      <c r="A21" s="10" t="n"/>
      <c r="B21" s="10" t="n"/>
      <c r="C21" s="5" t="n"/>
      <c r="D21" s="10" t="n"/>
      <c r="E21" s="11">
        <f>IF(OR(C21="",D21=""),"",C21+D21-1)</f>
        <v/>
      </c>
      <c r="F21" s="12" t="n"/>
    </row>
    <row r="22">
      <c r="A22" s="10" t="n"/>
      <c r="B22" s="10" t="n"/>
      <c r="C22" s="5" t="n"/>
      <c r="D22" s="10" t="n"/>
      <c r="E22" s="11">
        <f>IF(OR(C22="",D22=""),"",C22+D22-1)</f>
        <v/>
      </c>
      <c r="F22" s="12" t="n"/>
    </row>
    <row r="23">
      <c r="A23" s="10" t="n"/>
      <c r="B23" s="10" t="n"/>
      <c r="C23" s="5" t="n"/>
      <c r="D23" s="10" t="n"/>
      <c r="E23" s="11">
        <f>IF(OR(C23="",D23=""),"",C23+D23-1)</f>
        <v/>
      </c>
      <c r="F23" s="12" t="n"/>
    </row>
    <row r="24">
      <c r="A24" s="10" t="n"/>
      <c r="B24" s="10" t="n"/>
      <c r="C24" s="5" t="n"/>
      <c r="D24" s="10" t="n"/>
      <c r="E24" s="11">
        <f>IF(OR(C24="",D24=""),"",C24+D24-1)</f>
        <v/>
      </c>
      <c r="F24" s="12" t="n"/>
    </row>
    <row r="25">
      <c r="A25" s="10" t="n"/>
      <c r="B25" s="10" t="n"/>
      <c r="C25" s="5" t="n"/>
      <c r="D25" s="10" t="n"/>
      <c r="E25" s="11">
        <f>IF(OR(C25="",D25=""),"",C25+D25-1)</f>
        <v/>
      </c>
      <c r="F25" s="12" t="n"/>
    </row>
    <row r="27">
      <c r="A27" s="13" t="inlineStr">
        <is>
          <t>Free template by Softotech Solutions (softotech.net). For educational and general use only, not financial or legal advice.</t>
        </is>
      </c>
    </row>
    <row r="28">
      <c r="A28" s="14" t="inlineStr">
        <is>
          <t>Dark blue = completed share of the task, light blue = remaining days. A red line marks today.</t>
        </is>
      </c>
    </row>
  </sheetData>
  <mergeCells count="3">
    <mergeCell ref="A27:F27"/>
    <mergeCell ref="A1:BN1"/>
    <mergeCell ref="A2:BN2"/>
  </mergeCells>
  <conditionalFormatting sqref="G6:BN25">
    <cfRule type="expression" priority="1" dxfId="0" stopIfTrue="1">
      <formula>AND($C6&lt;&gt;"",$D6&lt;&gt;"",G$5&gt;=$C6,G$5&lt;$C6+$D6*$F6)</formula>
    </cfRule>
    <cfRule type="expression" priority="2" dxfId="1">
      <formula>AND($C6&lt;&gt;"",$D6&lt;&gt;"",G$5&gt;=$C6,G$5&lt;=$C6+$D6-1)</formula>
    </cfRule>
    <cfRule type="expression" priority="3" dxfId="2">
      <formula>G$5=$E$3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Gantt Chart Template</t>
        </is>
      </c>
    </row>
    <row r="3">
      <c r="A3" s="16" t="inlineStr">
        <is>
          <t>1. Set the Project start date in yellow cell B3.</t>
        </is>
      </c>
    </row>
    <row r="4">
      <c r="A4" s="16" t="inlineStr">
        <is>
          <t>2. On the Gantt sheet, type each task, owner, start date and number of days. The End column is calculated.</t>
        </is>
      </c>
    </row>
    <row r="5">
      <c r="A5" s="16" t="inlineStr">
        <is>
          <t>3. Enter the % done for each task. Dark bar sections show finished work.</t>
        </is>
      </c>
    </row>
    <row r="6">
      <c r="A6" s="16" t="inlineStr">
        <is>
          <t>4. The chart shows 60 days from the project start. Change B3 to move the window.</t>
        </is>
      </c>
    </row>
    <row r="7">
      <c r="A7" s="16" t="inlineStr">
        <is>
          <t>5. Rows 6-10 are sample tasks. Overwrite them.</t>
        </is>
      </c>
    </row>
    <row r="9">
      <c r="A9" s="4" t="inlineStr">
        <is>
          <t>Colour key:  yellow cells = type your own numbers or text  |  green cells = calculated automatically (do not overwrite)</t>
        </is>
      </c>
    </row>
    <row r="11">
      <c r="A11" s="13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2026-11-03T00:51:54Z</dcterms:created>
  <dcterms:modified xmlns:dcterms="http://purl.org/dc/terms/" xmlns:xsi="http://www.w3.org/2001/XMLSchema-instance" xsi:type="dcterms:W3CDTF">2026-11-03T00:51:54Z</dcterms:modified>
</cp:coreProperties>
</file>